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9180" windowHeight="6345" activeTab="1"/>
  </bookViews>
  <sheets>
    <sheet name="Cash.flow" sheetId="1" r:id="rId1"/>
    <sheet name="Equity" sheetId="2" r:id="rId2"/>
    <sheet name="Reptpl" sheetId="3" r:id="rId3"/>
    <sheet name="Reptbs" sheetId="4" r:id="rId4"/>
  </sheets>
  <definedNames>
    <definedName name="_xlnm.Print_Area" localSheetId="0">'Cash.flow'!$A$1:$J$80</definedName>
    <definedName name="_xlnm.Print_Area" localSheetId="3">'Reptbs'!#REF!</definedName>
  </definedNames>
  <calcPr fullCalcOnLoad="1"/>
</workbook>
</file>

<file path=xl/sharedStrings.xml><?xml version="1.0" encoding="utf-8"?>
<sst xmlns="http://schemas.openxmlformats.org/spreadsheetml/2006/main" count="174" uniqueCount="140">
  <si>
    <t>TRC SYNERGY BERHAD</t>
  </si>
  <si>
    <t>Associated company</t>
  </si>
  <si>
    <t>Amount due to directors</t>
  </si>
  <si>
    <t>Dividend payable</t>
  </si>
  <si>
    <t>Taxation</t>
  </si>
  <si>
    <t>Share Premium</t>
  </si>
  <si>
    <t>Reserve on consolidation</t>
  </si>
  <si>
    <t>Minority interest</t>
  </si>
  <si>
    <t>Revenue</t>
  </si>
  <si>
    <t>Cost of sales</t>
  </si>
  <si>
    <t>Other operating income</t>
  </si>
  <si>
    <t>Administration expenses</t>
  </si>
  <si>
    <t>Selling expenses</t>
  </si>
  <si>
    <t>Operating profit</t>
  </si>
  <si>
    <t>Finance costs</t>
  </si>
  <si>
    <t>Share of results of associated company</t>
  </si>
  <si>
    <t>Net profit for the year</t>
  </si>
  <si>
    <t>Investment in associated company</t>
  </si>
  <si>
    <t>Cash and bank balances</t>
  </si>
  <si>
    <t>Total</t>
  </si>
  <si>
    <t>Bankers' acceptance</t>
  </si>
  <si>
    <t>Term loan</t>
  </si>
  <si>
    <t>Bridging loan</t>
  </si>
  <si>
    <t>Revolving credit</t>
  </si>
  <si>
    <t>Bank overdraft</t>
  </si>
  <si>
    <t xml:space="preserve">ended </t>
  </si>
  <si>
    <t>RM</t>
  </si>
  <si>
    <t>Cash flows from operating activities</t>
  </si>
  <si>
    <t>Profit before tax</t>
  </si>
  <si>
    <t>Adjustments for :</t>
  </si>
  <si>
    <t>Depreciation of property, plant &amp; equipment</t>
  </si>
  <si>
    <t>Interest expense</t>
  </si>
  <si>
    <t>Interest income</t>
  </si>
  <si>
    <t>Gain on disposal of property, plant &amp; equipment</t>
  </si>
  <si>
    <t>Share of profit of associated company</t>
  </si>
  <si>
    <t>Realisation of unrealised profit on development activities</t>
  </si>
  <si>
    <t>Property, plant &amp; equipment written off</t>
  </si>
  <si>
    <t>Pre-acquisition profit</t>
  </si>
  <si>
    <t>Provision for doubtful debts written back</t>
  </si>
  <si>
    <t>Operating profit before working capital changes</t>
  </si>
  <si>
    <t>Working capital changes :-</t>
  </si>
  <si>
    <t>Gross amount due from customers</t>
  </si>
  <si>
    <t>Inventories</t>
  </si>
  <si>
    <t>Receivables</t>
  </si>
  <si>
    <t>Property development project costs</t>
  </si>
  <si>
    <t>Payables</t>
  </si>
  <si>
    <t>Cash generated from/(used in) operating activities</t>
  </si>
  <si>
    <t>Interest paid</t>
  </si>
  <si>
    <t>Tax paid</t>
  </si>
  <si>
    <t>Interest received</t>
  </si>
  <si>
    <t>Net cash generated from/(used in) operating activities</t>
  </si>
  <si>
    <t>Cash flows from investing activities</t>
  </si>
  <si>
    <t>Purchase of property, plant &amp; equipment</t>
  </si>
  <si>
    <t>Proceeds from disposal of property, plant &amp; equipment</t>
  </si>
  <si>
    <t>Acquisition of subsidiary net of cash acquired</t>
  </si>
  <si>
    <t>Net cash used in investing activities</t>
  </si>
  <si>
    <t>Cash flows from financing activities</t>
  </si>
  <si>
    <t>Hire purchase and lease creditors</t>
  </si>
  <si>
    <t>Dividend paid</t>
  </si>
  <si>
    <t>Net cash (used in)/generated from financing activities</t>
  </si>
  <si>
    <t>Net increase/(decrease) in cash and cash equivalents</t>
  </si>
  <si>
    <t>Fixed deposits</t>
  </si>
  <si>
    <t>Medium term credit</t>
  </si>
  <si>
    <t>Overdraft - non chequing</t>
  </si>
  <si>
    <t>(The Condensed Consolidated Cash Flow Statement should be read in conjunction with the Audited Financial Statements</t>
  </si>
  <si>
    <t>for the year ended 31st December 2002)</t>
  </si>
  <si>
    <t>Current quarter</t>
  </si>
  <si>
    <t>Comparative</t>
  </si>
  <si>
    <t>quarter ended</t>
  </si>
  <si>
    <t>cumulative to</t>
  </si>
  <si>
    <t>Gross Profit</t>
  </si>
  <si>
    <t>Profit on disposal of property, plant &amp; equipment</t>
  </si>
  <si>
    <t>Profit before taxation</t>
  </si>
  <si>
    <t xml:space="preserve">(The Condensed Consolidated Income Statements should be read in conjunction with the Audited Financial Statements </t>
  </si>
  <si>
    <t>As at 31/12/02</t>
  </si>
  <si>
    <t>Property, Plant &amp; Equipment</t>
  </si>
  <si>
    <t>Other Investments</t>
  </si>
  <si>
    <t>Current Assets</t>
  </si>
  <si>
    <t>Property development  project costs</t>
  </si>
  <si>
    <t>Trade receivables</t>
  </si>
  <si>
    <t>Other receivables</t>
  </si>
  <si>
    <t>Deposits with licensed banks</t>
  </si>
  <si>
    <t>Current Liabilities</t>
  </si>
  <si>
    <t>Trade payables</t>
  </si>
  <si>
    <t>Other payables</t>
  </si>
  <si>
    <t xml:space="preserve">Hire purchase creditors </t>
  </si>
  <si>
    <t>Short term borrowings</t>
  </si>
  <si>
    <t>Net Current Assets</t>
  </si>
  <si>
    <t>Share Capital</t>
  </si>
  <si>
    <t>Share premium</t>
  </si>
  <si>
    <t>Retained profits</t>
  </si>
  <si>
    <t>Shareholders' Equity</t>
  </si>
  <si>
    <t>Deferred Taxation</t>
  </si>
  <si>
    <t>Term loans</t>
  </si>
  <si>
    <t>Net tangible assets per share (RM)</t>
  </si>
  <si>
    <t xml:space="preserve">(The Condensed Consolidated Balance Sheet should be read in conjunction with the Audited Financial </t>
  </si>
  <si>
    <t>Statements for the year ended 31st December 2002)</t>
  </si>
  <si>
    <t xml:space="preserve">12 months </t>
  </si>
  <si>
    <t>31/12/2003</t>
  </si>
  <si>
    <t>31/12/2002</t>
  </si>
  <si>
    <t>31/12/02</t>
  </si>
  <si>
    <t>12 months</t>
  </si>
  <si>
    <t>ended 31/12/03</t>
  </si>
  <si>
    <t>31/12/03</t>
  </si>
  <si>
    <t>Condensed Consolidated Balance Sheet as at 31 December 2003</t>
  </si>
  <si>
    <t>As at 31/12/03</t>
  </si>
  <si>
    <t>Revolving term loan</t>
  </si>
  <si>
    <t>Cash and cash equivalents at beginning of year</t>
  </si>
  <si>
    <t>Cash and cash equivalents at end of year</t>
  </si>
  <si>
    <t>Cash and cash equivalents at end of year comprise :</t>
  </si>
  <si>
    <t>37.88</t>
  </si>
  <si>
    <t>Pre-acquisition profit before tax</t>
  </si>
  <si>
    <t>Deferred expenditure written off</t>
  </si>
  <si>
    <t>Deferred expenditure</t>
  </si>
  <si>
    <t>Proceeds from issue of shares</t>
  </si>
  <si>
    <t>Condensed Consolidated Statement of Changes in Equity for the year ended 31 December 2003</t>
  </si>
  <si>
    <t>Reserve</t>
  </si>
  <si>
    <t xml:space="preserve">Retained </t>
  </si>
  <si>
    <t>Profits</t>
  </si>
  <si>
    <t>At 1 January 2003</t>
  </si>
  <si>
    <t>Movements for the year</t>
  </si>
  <si>
    <t>Dividend</t>
  </si>
  <si>
    <t>At 31 December 2003</t>
  </si>
  <si>
    <t>(The Condensed Consolidated Statement of Changes in Equity should be read in conjunction with the Audited</t>
  </si>
  <si>
    <t xml:space="preserve"> Financial Statements for the year ended 31st December 2002)</t>
  </si>
  <si>
    <t xml:space="preserve">Condensed Consolidated Cash Flow Statement for the year ended 31 December 2003 </t>
  </si>
  <si>
    <t>N/A</t>
  </si>
  <si>
    <t>5.95</t>
  </si>
  <si>
    <t>Expenditure carried forward</t>
  </si>
  <si>
    <t>12.22</t>
  </si>
  <si>
    <t>(Loss)/Profit after taxation</t>
  </si>
  <si>
    <t>Net (loss)/profit attributable to the members of the company</t>
  </si>
  <si>
    <t>Condensed Consolidated Income Statements for the quarter ended 31 December 2003</t>
  </si>
  <si>
    <t>(LPS)/EPS - Basic (sen)</t>
  </si>
  <si>
    <t xml:space="preserve">                 - Diluted (sen)</t>
  </si>
  <si>
    <t>(1.77)</t>
  </si>
  <si>
    <t>At 1 January 2002</t>
  </si>
  <si>
    <t>Prior year adjustment</t>
  </si>
  <si>
    <t>Issue of shares</t>
  </si>
  <si>
    <t>At 31 December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</si>
</sst>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  <numFmt numFmtId="167" formatCode="_(* #,##0.0_);_(* \(#,##0.0\);_(* &quot;-&quot;?_);_(@_)"/>
    <numFmt numFmtId="168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0" xfId="15" applyNumberFormat="1" applyAlignment="1">
      <alignment/>
    </xf>
    <xf numFmtId="0" fontId="0" fillId="2" borderId="0" xfId="0" applyFill="1" applyAlignment="1">
      <alignment/>
    </xf>
    <xf numFmtId="43" fontId="0" fillId="0" borderId="0" xfId="15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Font="1" applyAlignment="1" quotePrefix="1">
      <alignment horizontal="center"/>
    </xf>
    <xf numFmtId="165" fontId="0" fillId="0" borderId="6" xfId="15" applyNumberFormat="1" applyBorder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 quotePrefix="1">
      <alignment horizontal="center"/>
    </xf>
    <xf numFmtId="0" fontId="0" fillId="0" borderId="0" xfId="0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Font="1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49">
      <selection activeCell="B49" sqref="B49"/>
    </sheetView>
  </sheetViews>
  <sheetFormatPr defaultColWidth="9.140625" defaultRowHeight="12.75"/>
  <cols>
    <col min="1" max="1" width="3.140625" style="0" customWidth="1"/>
    <col min="2" max="2" width="15.421875" style="0" customWidth="1"/>
    <col min="4" max="4" width="10.28125" style="0" bestFit="1" customWidth="1"/>
    <col min="5" max="6" width="14.57421875" style="0" bestFit="1" customWidth="1"/>
    <col min="7" max="7" width="3.8515625" style="0" customWidth="1"/>
    <col min="8" max="8" width="14.57421875" style="0" bestFit="1" customWidth="1"/>
  </cols>
  <sheetData>
    <row r="1" spans="1:8" ht="12.75">
      <c r="A1" s="8" t="s">
        <v>0</v>
      </c>
      <c r="F1" s="1"/>
      <c r="G1" s="1"/>
      <c r="H1" s="1"/>
    </row>
    <row r="2" spans="1:8" ht="12.75">
      <c r="A2" s="8" t="s">
        <v>125</v>
      </c>
      <c r="F2" s="1"/>
      <c r="G2" s="1"/>
      <c r="H2" s="1"/>
    </row>
    <row r="3" spans="6:8" ht="12.75">
      <c r="F3" s="1"/>
      <c r="G3" s="1"/>
      <c r="H3" s="1"/>
    </row>
    <row r="4" spans="6:8" ht="12.75">
      <c r="F4" s="3" t="s">
        <v>97</v>
      </c>
      <c r="G4" s="3"/>
      <c r="H4" s="3" t="s">
        <v>97</v>
      </c>
    </row>
    <row r="5" spans="6:8" ht="12.75">
      <c r="F5" s="3" t="s">
        <v>25</v>
      </c>
      <c r="G5" s="3"/>
      <c r="H5" s="3" t="s">
        <v>25</v>
      </c>
    </row>
    <row r="6" spans="6:8" ht="12.75">
      <c r="F6" s="3" t="s">
        <v>98</v>
      </c>
      <c r="G6" s="3"/>
      <c r="H6" s="3" t="s">
        <v>99</v>
      </c>
    </row>
    <row r="7" spans="6:8" ht="12.75">
      <c r="F7" s="1"/>
      <c r="G7" s="1"/>
      <c r="H7" s="1"/>
    </row>
    <row r="8" spans="6:8" ht="12.75">
      <c r="F8" s="3" t="s">
        <v>26</v>
      </c>
      <c r="G8" s="3"/>
      <c r="H8" s="3" t="s">
        <v>26</v>
      </c>
    </row>
    <row r="9" spans="1:8" ht="12.75">
      <c r="A9" s="8" t="s">
        <v>27</v>
      </c>
      <c r="F9" s="1"/>
      <c r="G9" s="1"/>
      <c r="H9" s="1"/>
    </row>
    <row r="10" spans="1:8" ht="12.75">
      <c r="A10" t="s">
        <v>28</v>
      </c>
      <c r="F10" s="4">
        <v>13069887</v>
      </c>
      <c r="G10" s="4"/>
      <c r="H10" s="4">
        <v>25733150</v>
      </c>
    </row>
    <row r="11" spans="6:8" ht="12.75">
      <c r="F11" s="4"/>
      <c r="G11" s="4"/>
      <c r="H11" s="4"/>
    </row>
    <row r="12" spans="1:8" ht="12.75">
      <c r="A12" t="s">
        <v>29</v>
      </c>
      <c r="F12" s="4"/>
      <c r="G12" s="4"/>
      <c r="H12" s="4"/>
    </row>
    <row r="13" spans="2:8" ht="12.75">
      <c r="B13" s="16" t="s">
        <v>30</v>
      </c>
      <c r="C13" s="16"/>
      <c r="D13" s="16"/>
      <c r="E13" s="16"/>
      <c r="F13" s="21">
        <v>9401733</v>
      </c>
      <c r="G13" s="4"/>
      <c r="H13" s="4">
        <v>7232285</v>
      </c>
    </row>
    <row r="14" spans="2:8" ht="12.75">
      <c r="B14" s="16" t="s">
        <v>31</v>
      </c>
      <c r="C14" s="16"/>
      <c r="D14" s="16"/>
      <c r="E14" s="16"/>
      <c r="F14" s="21">
        <v>6661430</v>
      </c>
      <c r="G14" s="4"/>
      <c r="H14" s="4">
        <v>7083726</v>
      </c>
    </row>
    <row r="15" spans="2:8" ht="12.75">
      <c r="B15" s="16" t="s">
        <v>32</v>
      </c>
      <c r="C15" s="16"/>
      <c r="D15" s="16"/>
      <c r="E15" s="16"/>
      <c r="F15" s="21">
        <v>-1257240</v>
      </c>
      <c r="G15" s="4"/>
      <c r="H15" s="4">
        <v>-1215652</v>
      </c>
    </row>
    <row r="16" spans="2:8" ht="12.75">
      <c r="B16" s="16" t="s">
        <v>33</v>
      </c>
      <c r="C16" s="16"/>
      <c r="D16" s="16"/>
      <c r="E16" s="16"/>
      <c r="F16" s="21">
        <v>-1481105</v>
      </c>
      <c r="G16" s="4"/>
      <c r="H16" s="4">
        <v>-474841</v>
      </c>
    </row>
    <row r="17" spans="2:8" ht="12.75">
      <c r="B17" s="16" t="s">
        <v>34</v>
      </c>
      <c r="C17" s="16"/>
      <c r="D17" s="16"/>
      <c r="E17" s="16"/>
      <c r="F17" s="21">
        <v>-1210375</v>
      </c>
      <c r="G17" s="4"/>
      <c r="H17" s="4">
        <v>-155952</v>
      </c>
    </row>
    <row r="18" spans="2:8" ht="12.75">
      <c r="B18" s="16" t="s">
        <v>35</v>
      </c>
      <c r="C18" s="16"/>
      <c r="D18" s="16"/>
      <c r="E18" s="16"/>
      <c r="F18" s="21">
        <v>-5924751</v>
      </c>
      <c r="G18" s="4"/>
      <c r="H18" s="4">
        <v>0</v>
      </c>
    </row>
    <row r="19" spans="2:8" ht="12.75">
      <c r="B19" s="16" t="s">
        <v>36</v>
      </c>
      <c r="C19" s="16"/>
      <c r="D19" s="16"/>
      <c r="E19" s="16"/>
      <c r="F19" s="21">
        <v>176458</v>
      </c>
      <c r="G19" s="4"/>
      <c r="H19" s="4">
        <v>0</v>
      </c>
    </row>
    <row r="20" spans="2:8" ht="12.75">
      <c r="B20" s="16" t="s">
        <v>111</v>
      </c>
      <c r="C20" s="16"/>
      <c r="D20" s="16"/>
      <c r="E20" s="16"/>
      <c r="F20" s="21">
        <v>0</v>
      </c>
      <c r="G20" s="4"/>
      <c r="H20" s="4">
        <v>-3335573</v>
      </c>
    </row>
    <row r="21" spans="2:8" ht="12.75">
      <c r="B21" s="16" t="s">
        <v>38</v>
      </c>
      <c r="C21" s="16"/>
      <c r="D21" s="16"/>
      <c r="E21" s="16"/>
      <c r="F21" s="21">
        <v>0</v>
      </c>
      <c r="G21" s="4"/>
      <c r="H21" s="4">
        <v>-5500000</v>
      </c>
    </row>
    <row r="22" spans="2:8" ht="12.75">
      <c r="B22" s="23" t="s">
        <v>112</v>
      </c>
      <c r="C22" s="16"/>
      <c r="D22" s="16"/>
      <c r="E22" s="16"/>
      <c r="F22" s="21">
        <v>0</v>
      </c>
      <c r="G22" s="4"/>
      <c r="H22" s="4">
        <v>13563</v>
      </c>
    </row>
    <row r="23" spans="2:8" ht="12.75">
      <c r="B23" s="16"/>
      <c r="C23" s="16"/>
      <c r="D23" s="16"/>
      <c r="E23" s="16"/>
      <c r="F23" s="6"/>
      <c r="G23" s="4"/>
      <c r="H23" s="6"/>
    </row>
    <row r="24" spans="1:8" ht="12.75">
      <c r="A24" s="8" t="s">
        <v>39</v>
      </c>
      <c r="B24" s="16"/>
      <c r="C24" s="16"/>
      <c r="D24" s="16"/>
      <c r="E24" s="16"/>
      <c r="F24" s="21">
        <f>SUM(F10:F21)</f>
        <v>19436037</v>
      </c>
      <c r="G24" s="4"/>
      <c r="H24" s="4">
        <f>SUM(H10:H22)</f>
        <v>29380706</v>
      </c>
    </row>
    <row r="25" spans="2:8" ht="12.75">
      <c r="B25" s="16"/>
      <c r="C25" s="16"/>
      <c r="D25" s="16"/>
      <c r="E25" s="16"/>
      <c r="F25" s="21"/>
      <c r="G25" s="4"/>
      <c r="H25" s="4"/>
    </row>
    <row r="26" spans="1:8" ht="12.75">
      <c r="A26" s="8" t="s">
        <v>40</v>
      </c>
      <c r="B26" s="16"/>
      <c r="C26" s="16"/>
      <c r="D26" s="16"/>
      <c r="E26" s="16"/>
      <c r="F26" s="21"/>
      <c r="G26" s="4"/>
      <c r="H26" s="4"/>
    </row>
    <row r="27" spans="1:8" ht="12.75">
      <c r="A27" s="16" t="s">
        <v>41</v>
      </c>
      <c r="B27" s="16"/>
      <c r="C27" s="16"/>
      <c r="D27" s="16"/>
      <c r="E27" s="16"/>
      <c r="F27" s="21">
        <v>-11102433</v>
      </c>
      <c r="G27" s="4"/>
      <c r="H27" s="4">
        <v>-34681872</v>
      </c>
    </row>
    <row r="28" spans="1:9" ht="12.75">
      <c r="A28" s="16" t="s">
        <v>1</v>
      </c>
      <c r="B28" s="16"/>
      <c r="C28" s="16"/>
      <c r="D28" s="16"/>
      <c r="E28" s="16"/>
      <c r="F28" s="21">
        <v>-232955</v>
      </c>
      <c r="G28" s="21"/>
      <c r="H28" s="21">
        <v>5255456</v>
      </c>
      <c r="I28" s="16"/>
    </row>
    <row r="29" spans="1:8" ht="12.75">
      <c r="A29" s="16" t="s">
        <v>42</v>
      </c>
      <c r="B29" s="16"/>
      <c r="C29" s="16"/>
      <c r="D29" s="16"/>
      <c r="E29" s="16"/>
      <c r="F29" s="21">
        <v>269401</v>
      </c>
      <c r="G29" s="4"/>
      <c r="H29" s="4">
        <v>-108464</v>
      </c>
    </row>
    <row r="30" spans="1:8" ht="12.75">
      <c r="A30" s="16" t="s">
        <v>43</v>
      </c>
      <c r="B30" s="16"/>
      <c r="C30" s="16"/>
      <c r="D30" s="16"/>
      <c r="E30" s="16"/>
      <c r="F30" s="21">
        <v>-20071254</v>
      </c>
      <c r="G30" s="4"/>
      <c r="H30" s="4">
        <v>-19119021</v>
      </c>
    </row>
    <row r="31" spans="1:8" ht="12.75">
      <c r="A31" s="16" t="s">
        <v>44</v>
      </c>
      <c r="B31" s="16"/>
      <c r="C31" s="16"/>
      <c r="D31" s="16"/>
      <c r="E31" s="16"/>
      <c r="F31" s="21">
        <v>10633638</v>
      </c>
      <c r="G31" s="4"/>
      <c r="H31" s="4">
        <v>-16816145</v>
      </c>
    </row>
    <row r="32" spans="1:8" ht="12.75">
      <c r="A32" s="16" t="s">
        <v>2</v>
      </c>
      <c r="B32" s="16"/>
      <c r="C32" s="16"/>
      <c r="D32" s="16"/>
      <c r="E32" s="16"/>
      <c r="F32" s="21">
        <v>180000</v>
      </c>
      <c r="G32" s="4"/>
      <c r="H32" s="4">
        <v>14647</v>
      </c>
    </row>
    <row r="33" spans="1:8" ht="12.75">
      <c r="A33" s="16" t="s">
        <v>45</v>
      </c>
      <c r="B33" s="16"/>
      <c r="C33" s="16"/>
      <c r="D33" s="16"/>
      <c r="E33" s="16"/>
      <c r="F33" s="21">
        <v>24436069</v>
      </c>
      <c r="G33" s="4"/>
      <c r="H33" s="4">
        <v>13791173</v>
      </c>
    </row>
    <row r="34" spans="2:8" ht="12.75">
      <c r="B34" s="16"/>
      <c r="C34" s="16"/>
      <c r="D34" s="16"/>
      <c r="E34" s="16"/>
      <c r="F34" s="6"/>
      <c r="G34" s="4"/>
      <c r="H34" s="6"/>
    </row>
    <row r="35" spans="1:8" ht="12.75">
      <c r="A35" s="8" t="s">
        <v>46</v>
      </c>
      <c r="B35" s="16"/>
      <c r="C35" s="16"/>
      <c r="D35" s="16"/>
      <c r="E35" s="16"/>
      <c r="F35" s="21">
        <f>SUM(F24:F33)</f>
        <v>23548503</v>
      </c>
      <c r="G35" s="4"/>
      <c r="H35" s="4">
        <f>SUM(H24:H33)</f>
        <v>-22283520</v>
      </c>
    </row>
    <row r="36" spans="2:8" ht="12.75">
      <c r="B36" s="16"/>
      <c r="C36" s="16"/>
      <c r="D36" s="16"/>
      <c r="E36" s="16"/>
      <c r="F36" s="21"/>
      <c r="G36" s="4"/>
      <c r="H36" s="4"/>
    </row>
    <row r="37" spans="1:8" ht="12.75">
      <c r="A37" t="s">
        <v>47</v>
      </c>
      <c r="B37" s="16"/>
      <c r="C37" s="16"/>
      <c r="D37" s="16"/>
      <c r="E37" s="16"/>
      <c r="F37" s="21">
        <f>-F14</f>
        <v>-6661430</v>
      </c>
      <c r="G37" s="4"/>
      <c r="H37" s="4">
        <v>-7083726</v>
      </c>
    </row>
    <row r="38" spans="1:8" ht="12.75">
      <c r="A38" s="16" t="s">
        <v>48</v>
      </c>
      <c r="B38" s="16"/>
      <c r="C38" s="16"/>
      <c r="D38" s="16"/>
      <c r="E38" s="16"/>
      <c r="F38" s="21">
        <v>-3402016</v>
      </c>
      <c r="G38" s="4"/>
      <c r="H38" s="4">
        <v>-8121261</v>
      </c>
    </row>
    <row r="39" spans="1:8" ht="12.75">
      <c r="A39" t="s">
        <v>49</v>
      </c>
      <c r="B39" s="16"/>
      <c r="C39" s="16"/>
      <c r="D39" s="16"/>
      <c r="E39" s="16"/>
      <c r="F39" s="21">
        <f>-F15</f>
        <v>1257240</v>
      </c>
      <c r="G39" s="4"/>
      <c r="H39" s="4">
        <f>-H15</f>
        <v>1215652</v>
      </c>
    </row>
    <row r="40" spans="2:8" ht="12.75">
      <c r="B40" s="16"/>
      <c r="C40" s="16"/>
      <c r="D40" s="16"/>
      <c r="E40" s="16"/>
      <c r="F40" s="6"/>
      <c r="G40" s="4"/>
      <c r="H40" s="6"/>
    </row>
    <row r="41" spans="1:8" ht="12.75">
      <c r="A41" s="8" t="s">
        <v>50</v>
      </c>
      <c r="B41" s="16"/>
      <c r="C41" s="16"/>
      <c r="D41" s="16"/>
      <c r="E41" s="16"/>
      <c r="F41" s="21">
        <f>SUM(F35:F39)</f>
        <v>14742297</v>
      </c>
      <c r="G41" s="4"/>
      <c r="H41" s="4">
        <f>SUM(H35:H39)</f>
        <v>-36272855</v>
      </c>
    </row>
    <row r="42" spans="2:8" ht="12.75">
      <c r="B42" s="16"/>
      <c r="C42" s="16"/>
      <c r="D42" s="16"/>
      <c r="E42" s="16"/>
      <c r="F42" s="21"/>
      <c r="G42" s="4"/>
      <c r="H42" s="4"/>
    </row>
    <row r="43" spans="1:8" ht="12.75">
      <c r="A43" s="8" t="s">
        <v>51</v>
      </c>
      <c r="B43" s="16"/>
      <c r="C43" s="16"/>
      <c r="D43" s="16"/>
      <c r="E43" s="16"/>
      <c r="F43" s="21"/>
      <c r="G43" s="4"/>
      <c r="H43" s="4"/>
    </row>
    <row r="44" spans="1:8" ht="12.75">
      <c r="A44" s="16" t="s">
        <v>52</v>
      </c>
      <c r="B44" s="16"/>
      <c r="C44" s="16"/>
      <c r="D44" s="16"/>
      <c r="E44" s="16"/>
      <c r="F44" s="10">
        <v>-6811293</v>
      </c>
      <c r="G44" s="4"/>
      <c r="H44" s="10">
        <v>-12353763</v>
      </c>
    </row>
    <row r="45" spans="1:8" ht="12.75">
      <c r="A45" s="16" t="s">
        <v>53</v>
      </c>
      <c r="B45" s="16"/>
      <c r="C45" s="16"/>
      <c r="D45" s="16"/>
      <c r="E45" s="16"/>
      <c r="F45" s="11">
        <v>3390000</v>
      </c>
      <c r="G45" s="4"/>
      <c r="H45" s="11">
        <v>23044267</v>
      </c>
    </row>
    <row r="46" spans="1:8" ht="12.75">
      <c r="A46" t="s">
        <v>54</v>
      </c>
      <c r="B46" s="16"/>
      <c r="C46" s="16"/>
      <c r="D46" s="16"/>
      <c r="E46" s="16"/>
      <c r="F46" s="18">
        <v>4</v>
      </c>
      <c r="G46" s="4"/>
      <c r="H46" s="18">
        <v>-58829668</v>
      </c>
    </row>
    <row r="47" spans="1:8" ht="12.75">
      <c r="A47" s="8" t="s">
        <v>55</v>
      </c>
      <c r="B47" s="16"/>
      <c r="C47" s="16"/>
      <c r="D47" s="16"/>
      <c r="E47" s="16"/>
      <c r="F47" s="18">
        <f>SUM(F44:F46)</f>
        <v>-3421289</v>
      </c>
      <c r="G47" s="4"/>
      <c r="H47" s="18">
        <f>SUM(H44:H46)</f>
        <v>-48139164</v>
      </c>
    </row>
    <row r="48" spans="2:8" ht="12.75">
      <c r="B48" s="16"/>
      <c r="C48" s="16"/>
      <c r="D48" s="16"/>
      <c r="E48" s="16"/>
      <c r="F48" s="21"/>
      <c r="G48" s="4"/>
      <c r="H48" s="4"/>
    </row>
    <row r="49" spans="1:8" ht="12.75">
      <c r="A49" s="8" t="s">
        <v>56</v>
      </c>
      <c r="B49" s="16"/>
      <c r="C49" s="16"/>
      <c r="D49" s="16"/>
      <c r="E49" s="16"/>
      <c r="F49" s="21"/>
      <c r="G49" s="4"/>
      <c r="H49" s="4"/>
    </row>
    <row r="50" spans="1:8" ht="12.75">
      <c r="A50" s="16" t="s">
        <v>57</v>
      </c>
      <c r="B50" s="16"/>
      <c r="C50" s="16"/>
      <c r="D50" s="16"/>
      <c r="E50" s="16"/>
      <c r="F50" s="10">
        <v>-7035658</v>
      </c>
      <c r="G50" s="4"/>
      <c r="H50" s="10">
        <v>-276263</v>
      </c>
    </row>
    <row r="51" spans="1:8" ht="12.75">
      <c r="A51" s="16" t="s">
        <v>21</v>
      </c>
      <c r="B51" s="16"/>
      <c r="C51" s="16"/>
      <c r="D51" s="16"/>
      <c r="E51" s="16"/>
      <c r="F51" s="11">
        <v>-331181.1</v>
      </c>
      <c r="G51" s="4"/>
      <c r="H51" s="11">
        <v>-241037</v>
      </c>
    </row>
    <row r="52" spans="1:9" ht="12.75">
      <c r="A52" s="23" t="s">
        <v>128</v>
      </c>
      <c r="B52" s="16"/>
      <c r="C52" s="16"/>
      <c r="D52" s="16"/>
      <c r="E52" s="16"/>
      <c r="F52" s="29">
        <v>-61520</v>
      </c>
      <c r="G52" s="29"/>
      <c r="H52" s="29">
        <v>0</v>
      </c>
      <c r="I52" s="30"/>
    </row>
    <row r="53" spans="1:8" ht="12.75">
      <c r="A53" s="16" t="s">
        <v>58</v>
      </c>
      <c r="B53" s="16"/>
      <c r="C53" s="16"/>
      <c r="D53" s="16"/>
      <c r="E53" s="16"/>
      <c r="F53" s="11">
        <v>-1748475</v>
      </c>
      <c r="G53" s="4"/>
      <c r="H53" s="11">
        <v>0</v>
      </c>
    </row>
    <row r="54" spans="1:8" ht="12.75">
      <c r="A54" s="16" t="s">
        <v>114</v>
      </c>
      <c r="B54" s="16"/>
      <c r="C54" s="16"/>
      <c r="D54" s="16"/>
      <c r="E54" s="16"/>
      <c r="F54" s="11">
        <v>0</v>
      </c>
      <c r="G54" s="4"/>
      <c r="H54" s="11">
        <v>30547746</v>
      </c>
    </row>
    <row r="55" spans="1:8" ht="12.75">
      <c r="A55" s="23" t="s">
        <v>113</v>
      </c>
      <c r="F55" s="24">
        <v>0</v>
      </c>
      <c r="H55" s="24">
        <v>-1428144</v>
      </c>
    </row>
    <row r="56" spans="1:8" ht="12.75">
      <c r="A56" s="8" t="s">
        <v>59</v>
      </c>
      <c r="B56" s="16"/>
      <c r="C56" s="16"/>
      <c r="D56" s="16"/>
      <c r="E56" s="16"/>
      <c r="F56" s="12">
        <f>SUM(F50:F55)</f>
        <v>-9176834.1</v>
      </c>
      <c r="G56" s="4"/>
      <c r="H56" s="12">
        <f>SUM(H50:H55)</f>
        <v>28602302</v>
      </c>
    </row>
    <row r="57" spans="2:8" ht="12.75">
      <c r="B57" s="16"/>
      <c r="C57" s="16"/>
      <c r="D57" s="16"/>
      <c r="E57" s="16"/>
      <c r="F57" s="21"/>
      <c r="G57" s="4"/>
      <c r="H57" s="4"/>
    </row>
    <row r="58" spans="1:8" ht="12.75">
      <c r="A58" s="25" t="s">
        <v>60</v>
      </c>
      <c r="B58" s="16"/>
      <c r="C58" s="16"/>
      <c r="D58" s="16"/>
      <c r="E58" s="16"/>
      <c r="F58" s="21">
        <f>F41+F47+F56</f>
        <v>2144173.9000000004</v>
      </c>
      <c r="G58" s="4"/>
      <c r="H58" s="4">
        <f>H41+H47+H56</f>
        <v>-55809717</v>
      </c>
    </row>
    <row r="59" spans="1:8" ht="12.75">
      <c r="A59" s="16"/>
      <c r="B59" s="16"/>
      <c r="C59" s="16"/>
      <c r="D59" s="16"/>
      <c r="E59" s="16"/>
      <c r="F59" s="21"/>
      <c r="G59" s="4"/>
      <c r="H59" s="4"/>
    </row>
    <row r="60" spans="1:8" ht="12.75">
      <c r="A60" s="25" t="s">
        <v>107</v>
      </c>
      <c r="B60" s="16"/>
      <c r="C60" s="16"/>
      <c r="D60" s="16"/>
      <c r="E60" s="16"/>
      <c r="F60" s="21">
        <v>-55809715</v>
      </c>
      <c r="G60" s="4"/>
      <c r="H60" s="4">
        <v>2</v>
      </c>
    </row>
    <row r="61" spans="2:8" ht="12.75">
      <c r="B61" s="16"/>
      <c r="C61" s="16"/>
      <c r="D61" s="16"/>
      <c r="E61" s="16"/>
      <c r="F61" s="21"/>
      <c r="G61" s="4"/>
      <c r="H61" s="4"/>
    </row>
    <row r="62" spans="1:8" ht="13.5" thickBot="1">
      <c r="A62" s="8" t="s">
        <v>108</v>
      </c>
      <c r="B62" s="16"/>
      <c r="C62" s="16"/>
      <c r="D62" s="16"/>
      <c r="E62" s="16"/>
      <c r="F62" s="7">
        <f>SUM(F58:F60)</f>
        <v>-53665541.1</v>
      </c>
      <c r="G62" s="4"/>
      <c r="H62" s="7">
        <f>SUM(H58:H60)</f>
        <v>-55809715</v>
      </c>
    </row>
    <row r="63" spans="2:8" ht="13.5" thickTop="1">
      <c r="B63" s="16"/>
      <c r="C63" s="16"/>
      <c r="D63" s="16"/>
      <c r="E63" s="16"/>
      <c r="F63" s="21"/>
      <c r="G63" s="4"/>
      <c r="H63" s="4"/>
    </row>
    <row r="64" spans="2:8" ht="12.75">
      <c r="B64" s="16"/>
      <c r="C64" s="16"/>
      <c r="D64" s="16"/>
      <c r="E64" s="16"/>
      <c r="F64" s="21"/>
      <c r="G64" s="4"/>
      <c r="H64" s="4"/>
    </row>
    <row r="65" spans="1:8" ht="12.75">
      <c r="A65" s="8" t="s">
        <v>109</v>
      </c>
      <c r="B65" s="16"/>
      <c r="C65" s="16"/>
      <c r="D65" s="16"/>
      <c r="E65" s="16"/>
      <c r="F65" s="21"/>
      <c r="G65" s="4"/>
      <c r="H65" s="4"/>
    </row>
    <row r="66" spans="2:8" ht="12.75">
      <c r="B66" s="16"/>
      <c r="C66" s="16"/>
      <c r="D66" s="16"/>
      <c r="E66" s="16"/>
      <c r="F66" s="21"/>
      <c r="G66" s="4"/>
      <c r="H66" s="4"/>
    </row>
    <row r="67" spans="1:8" ht="12.75">
      <c r="A67" s="16" t="s">
        <v>18</v>
      </c>
      <c r="B67" s="16"/>
      <c r="C67" s="16"/>
      <c r="D67" s="16"/>
      <c r="E67" s="16"/>
      <c r="F67" s="21">
        <v>4568116</v>
      </c>
      <c r="G67" s="4"/>
      <c r="H67" s="4">
        <v>7486321</v>
      </c>
    </row>
    <row r="68" spans="1:8" ht="12.75">
      <c r="A68" s="16" t="s">
        <v>61</v>
      </c>
      <c r="B68" s="16"/>
      <c r="C68" s="16"/>
      <c r="D68" s="16"/>
      <c r="E68" s="16"/>
      <c r="F68" s="28">
        <v>50288725</v>
      </c>
      <c r="G68" s="4"/>
      <c r="H68" s="4">
        <v>34720963</v>
      </c>
    </row>
    <row r="69" spans="1:8" ht="12.75">
      <c r="A69" s="16" t="s">
        <v>20</v>
      </c>
      <c r="B69" s="16"/>
      <c r="C69" s="16"/>
      <c r="D69" s="16"/>
      <c r="E69" s="16"/>
      <c r="F69" s="21">
        <v>-45893787</v>
      </c>
      <c r="G69" s="4"/>
      <c r="H69" s="4">
        <v>-41215000</v>
      </c>
    </row>
    <row r="70" spans="1:8" ht="12.75">
      <c r="A70" s="16" t="s">
        <v>24</v>
      </c>
      <c r="B70" s="16"/>
      <c r="C70" s="16"/>
      <c r="D70" s="16"/>
      <c r="E70" s="16"/>
      <c r="F70" s="21">
        <v>-26992403</v>
      </c>
      <c r="G70" s="4"/>
      <c r="H70" s="4">
        <v>-27150080</v>
      </c>
    </row>
    <row r="71" spans="1:8" ht="12.75">
      <c r="A71" s="16" t="s">
        <v>106</v>
      </c>
      <c r="B71" s="16"/>
      <c r="C71" s="16"/>
      <c r="D71" s="16"/>
      <c r="E71" s="16"/>
      <c r="F71" s="21">
        <v>-2369180</v>
      </c>
      <c r="G71" s="4"/>
      <c r="H71" s="4">
        <v>0</v>
      </c>
    </row>
    <row r="72" spans="1:8" ht="12.75">
      <c r="A72" s="16" t="s">
        <v>23</v>
      </c>
      <c r="B72" s="16"/>
      <c r="C72" s="16"/>
      <c r="D72" s="16"/>
      <c r="E72" s="16"/>
      <c r="F72" s="21">
        <v>-5000000</v>
      </c>
      <c r="G72" s="4"/>
      <c r="H72" s="4">
        <v>-5000000</v>
      </c>
    </row>
    <row r="73" spans="1:8" ht="12.75">
      <c r="A73" s="16" t="s">
        <v>22</v>
      </c>
      <c r="B73" s="16"/>
      <c r="C73" s="16"/>
      <c r="D73" s="16"/>
      <c r="E73" s="16"/>
      <c r="F73" s="21">
        <v>-556897.65</v>
      </c>
      <c r="G73" s="4"/>
      <c r="H73" s="4">
        <v>-1440450</v>
      </c>
    </row>
    <row r="74" spans="1:8" ht="12.75">
      <c r="A74" s="16" t="s">
        <v>62</v>
      </c>
      <c r="B74" s="16"/>
      <c r="C74" s="16"/>
      <c r="D74" s="16"/>
      <c r="E74" s="16"/>
      <c r="F74" s="21">
        <v>0</v>
      </c>
      <c r="G74" s="4"/>
      <c r="H74" s="4">
        <v>-4370692</v>
      </c>
    </row>
    <row r="75" spans="1:8" ht="12.75">
      <c r="A75" s="16" t="s">
        <v>63</v>
      </c>
      <c r="F75" s="4">
        <v>-27710113.82</v>
      </c>
      <c r="G75" s="4"/>
      <c r="H75" s="4">
        <v>-18840777</v>
      </c>
    </row>
    <row r="76" spans="6:8" ht="13.5" thickBot="1">
      <c r="F76" s="7">
        <f>SUM(F67:F75)-1</f>
        <v>-53665541.47</v>
      </c>
      <c r="G76" s="4"/>
      <c r="H76" s="7">
        <f>SUM(H67:H75)</f>
        <v>-55809715</v>
      </c>
    </row>
    <row r="77" spans="6:8" ht="13.5" thickTop="1">
      <c r="F77" s="19"/>
      <c r="G77" s="19"/>
      <c r="H77" s="19"/>
    </row>
    <row r="78" spans="6:8" ht="12.75" hidden="1">
      <c r="F78" s="19">
        <f>F62-F76</f>
        <v>0.369999997317791</v>
      </c>
      <c r="G78" s="19"/>
      <c r="H78" s="19"/>
    </row>
    <row r="79" spans="1:8" ht="12.75">
      <c r="A79" t="s">
        <v>64</v>
      </c>
      <c r="F79" s="19"/>
      <c r="G79" s="19"/>
      <c r="H79" s="19"/>
    </row>
    <row r="80" spans="1:8" ht="12.75">
      <c r="A80" t="s">
        <v>65</v>
      </c>
      <c r="F80" s="19"/>
      <c r="G80" s="19"/>
      <c r="H80" s="19"/>
    </row>
    <row r="81" spans="1:10" ht="12.75">
      <c r="A81" s="14"/>
      <c r="B81" s="14"/>
      <c r="C81" s="14"/>
      <c r="D81" s="14"/>
      <c r="E81" s="14"/>
      <c r="F81" s="20"/>
      <c r="G81" s="20"/>
      <c r="H81" s="20"/>
      <c r="I81" s="14"/>
      <c r="J81" s="14"/>
    </row>
  </sheetData>
  <printOptions/>
  <pageMargins left="0.71" right="0.24" top="0.17" bottom="0.19" header="0.17" footer="0.16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6">
      <selection activeCell="B24" sqref="B24"/>
    </sheetView>
  </sheetViews>
  <sheetFormatPr defaultColWidth="9.140625" defaultRowHeight="12.75"/>
  <cols>
    <col min="1" max="1" width="26.00390625" style="0" customWidth="1"/>
    <col min="2" max="2" width="12.7109375" style="0" customWidth="1"/>
    <col min="3" max="3" width="14.8515625" style="0" customWidth="1"/>
    <col min="4" max="5" width="11.28125" style="0" bestFit="1" customWidth="1"/>
    <col min="6" max="6" width="12.28125" style="0" bestFit="1" customWidth="1"/>
  </cols>
  <sheetData>
    <row r="1" ht="12.75">
      <c r="A1" s="8" t="s">
        <v>0</v>
      </c>
    </row>
    <row r="2" ht="12.75">
      <c r="A2" s="8" t="s">
        <v>115</v>
      </c>
    </row>
    <row r="3" ht="12.75">
      <c r="A3" s="8"/>
    </row>
    <row r="4" ht="12.75">
      <c r="A4" s="8"/>
    </row>
    <row r="6" spans="2:6" ht="12.75">
      <c r="B6" s="9"/>
      <c r="C6" s="9"/>
      <c r="D6" s="9"/>
      <c r="E6" s="9" t="s">
        <v>117</v>
      </c>
      <c r="F6" s="9"/>
    </row>
    <row r="7" spans="2:6" ht="12.75">
      <c r="B7" s="9" t="s">
        <v>88</v>
      </c>
      <c r="C7" s="9" t="s">
        <v>5</v>
      </c>
      <c r="D7" s="9" t="s">
        <v>116</v>
      </c>
      <c r="E7" s="9" t="s">
        <v>118</v>
      </c>
      <c r="F7" s="9" t="s">
        <v>19</v>
      </c>
    </row>
    <row r="8" spans="2:6" ht="12.75">
      <c r="B8" s="9" t="s">
        <v>26</v>
      </c>
      <c r="C8" s="9" t="s">
        <v>26</v>
      </c>
      <c r="D8" s="9" t="s">
        <v>26</v>
      </c>
      <c r="E8" s="9" t="s">
        <v>26</v>
      </c>
      <c r="F8" s="9" t="s">
        <v>26</v>
      </c>
    </row>
    <row r="9" spans="2:6" ht="12.75">
      <c r="B9" s="9"/>
      <c r="C9" s="9"/>
      <c r="D9" s="9"/>
      <c r="E9" s="9"/>
      <c r="F9" s="9"/>
    </row>
    <row r="11" spans="1:6" ht="12.75">
      <c r="A11" t="s">
        <v>119</v>
      </c>
      <c r="B11" s="4">
        <v>70000000</v>
      </c>
      <c r="C11" s="4">
        <v>12885471</v>
      </c>
      <c r="D11" s="4">
        <v>16540657</v>
      </c>
      <c r="E11" s="4">
        <v>13231911</v>
      </c>
      <c r="F11" s="4">
        <f>SUM(B11:E11)</f>
        <v>112658039</v>
      </c>
    </row>
    <row r="12" spans="2:6" ht="12.75">
      <c r="B12" s="4"/>
      <c r="C12" s="4"/>
      <c r="D12" s="4"/>
      <c r="E12" s="4"/>
      <c r="F12" s="4"/>
    </row>
    <row r="13" spans="1:6" ht="12.75">
      <c r="A13" s="27" t="s">
        <v>120</v>
      </c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spans="1:6" ht="12.75">
      <c r="A15" t="s">
        <v>16</v>
      </c>
      <c r="B15" s="4"/>
      <c r="C15" s="4"/>
      <c r="D15" s="4"/>
      <c r="E15" s="4">
        <v>8552633</v>
      </c>
      <c r="F15" s="4">
        <f>SUM(B15:E15)</f>
        <v>8552633</v>
      </c>
    </row>
    <row r="16" spans="1:6" ht="12.75">
      <c r="A16" t="s">
        <v>121</v>
      </c>
      <c r="B16" s="4"/>
      <c r="C16" s="4"/>
      <c r="D16" s="4"/>
      <c r="E16" s="4">
        <v>-1750000</v>
      </c>
      <c r="F16" s="4">
        <f>SUM(B16:E16)</f>
        <v>-1750000</v>
      </c>
    </row>
    <row r="17" spans="2:6" ht="12.75">
      <c r="B17" s="4"/>
      <c r="C17" s="4"/>
      <c r="D17" s="4"/>
      <c r="E17" s="4"/>
      <c r="F17" s="4"/>
    </row>
    <row r="18" spans="1:6" ht="13.5" thickBot="1">
      <c r="A18" t="s">
        <v>122</v>
      </c>
      <c r="B18" s="7">
        <f>SUM(B11:B17)</f>
        <v>70000000</v>
      </c>
      <c r="C18" s="7">
        <f>SUM(C11:C17)</f>
        <v>12885471</v>
      </c>
      <c r="D18" s="7">
        <f>SUM(D11:D17)</f>
        <v>16540657</v>
      </c>
      <c r="E18" s="7">
        <f>SUM(E11:E17)</f>
        <v>20034544</v>
      </c>
      <c r="F18" s="7">
        <f>SUM(F11:F17)</f>
        <v>119460672</v>
      </c>
    </row>
    <row r="19" spans="2:6" ht="13.5" thickTop="1">
      <c r="B19" s="4"/>
      <c r="C19" s="4"/>
      <c r="D19" s="4"/>
      <c r="E19" s="4"/>
      <c r="F19" s="4"/>
    </row>
    <row r="20" spans="2:6" ht="12.75">
      <c r="B20" s="4"/>
      <c r="C20" s="4"/>
      <c r="D20" s="4"/>
      <c r="E20" s="4"/>
      <c r="F20" s="4"/>
    </row>
    <row r="21" spans="1:6" ht="12.75">
      <c r="A21" t="s">
        <v>136</v>
      </c>
      <c r="B21" s="4">
        <v>2</v>
      </c>
      <c r="C21" s="4">
        <v>0</v>
      </c>
      <c r="D21" s="4">
        <v>0</v>
      </c>
      <c r="E21" s="4">
        <v>-12698</v>
      </c>
      <c r="F21" s="4">
        <f>SUM(B21:E21)</f>
        <v>-12696</v>
      </c>
    </row>
    <row r="22" spans="2:6" ht="12.75">
      <c r="B22" s="4"/>
      <c r="C22" s="4"/>
      <c r="D22" s="4"/>
      <c r="E22" s="4"/>
      <c r="F22" s="4"/>
    </row>
    <row r="23" spans="1:6" ht="12.75">
      <c r="A23" s="27" t="s">
        <v>120</v>
      </c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1:6" ht="12.75">
      <c r="A25" t="s">
        <v>16</v>
      </c>
      <c r="B25" s="4">
        <v>0</v>
      </c>
      <c r="C25" s="4">
        <v>0</v>
      </c>
      <c r="D25" s="4">
        <v>0</v>
      </c>
      <c r="E25" s="4">
        <v>17785609</v>
      </c>
      <c r="F25" s="4">
        <f>SUM(B25:E25)</f>
        <v>17785609</v>
      </c>
    </row>
    <row r="26" spans="1:6" ht="12.75">
      <c r="A26" t="s">
        <v>137</v>
      </c>
      <c r="B26" s="4">
        <v>0</v>
      </c>
      <c r="C26" s="4">
        <v>0</v>
      </c>
      <c r="D26" s="4">
        <v>0</v>
      </c>
      <c r="E26" s="4">
        <v>-4541000</v>
      </c>
      <c r="F26" s="4">
        <f>SUM(B26:E26)</f>
        <v>-4541000</v>
      </c>
    </row>
    <row r="27" spans="1:6" ht="12.75">
      <c r="A27" t="s">
        <v>138</v>
      </c>
      <c r="B27" s="4">
        <v>69999998</v>
      </c>
      <c r="C27" s="4">
        <v>12885471</v>
      </c>
      <c r="D27" s="4">
        <v>16540657</v>
      </c>
      <c r="E27" s="4">
        <v>0</v>
      </c>
      <c r="F27" s="4">
        <f>SUM(B27:E27)</f>
        <v>99426126</v>
      </c>
    </row>
    <row r="28" spans="2:6" ht="12.75">
      <c r="B28" s="4"/>
      <c r="C28" s="4"/>
      <c r="D28" s="4"/>
      <c r="E28" s="4"/>
      <c r="F28" s="4"/>
    </row>
    <row r="29" spans="1:6" ht="13.5" thickBot="1">
      <c r="A29" t="s">
        <v>139</v>
      </c>
      <c r="B29" s="7">
        <f>SUM(B21:B27)</f>
        <v>70000000</v>
      </c>
      <c r="C29" s="7">
        <f>SUM(C21:C27)</f>
        <v>12885471</v>
      </c>
      <c r="D29" s="7">
        <f>SUM(D21:D27)</f>
        <v>16540657</v>
      </c>
      <c r="E29" s="7">
        <f>SUM(E21:E27)</f>
        <v>13231911</v>
      </c>
      <c r="F29" s="7">
        <f>SUM(F21:F27)</f>
        <v>112658039</v>
      </c>
    </row>
    <row r="30" spans="2:6" ht="13.5" thickTop="1">
      <c r="B30" s="4"/>
      <c r="C30" s="4"/>
      <c r="D30" s="4"/>
      <c r="E30" s="4"/>
      <c r="F30" s="4"/>
    </row>
    <row r="31" spans="2:6" ht="12.75">
      <c r="B31" s="4"/>
      <c r="C31" s="4"/>
      <c r="D31" s="4"/>
      <c r="E31" s="4"/>
      <c r="F31" s="4"/>
    </row>
    <row r="33" ht="12.75">
      <c r="A33" t="s">
        <v>123</v>
      </c>
    </row>
    <row r="34" ht="12.75">
      <c r="A34" t="s">
        <v>124</v>
      </c>
    </row>
  </sheetData>
  <printOptions/>
  <pageMargins left="0.75" right="0.75" top="0.56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35">
      <selection activeCell="B56" sqref="B56"/>
    </sheetView>
  </sheetViews>
  <sheetFormatPr defaultColWidth="9.140625" defaultRowHeight="12.75"/>
  <cols>
    <col min="1" max="1" width="50.140625" style="1" customWidth="1"/>
    <col min="2" max="2" width="15.28125" style="1" customWidth="1"/>
    <col min="3" max="3" width="14.57421875" style="1" customWidth="1"/>
    <col min="4" max="4" width="14.7109375" style="1" customWidth="1"/>
    <col min="5" max="5" width="14.851562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132</v>
      </c>
    </row>
    <row r="4" spans="3:5" ht="12.75">
      <c r="C4" s="5" t="s">
        <v>67</v>
      </c>
      <c r="D4" s="5" t="s">
        <v>101</v>
      </c>
      <c r="E4" s="5" t="s">
        <v>101</v>
      </c>
    </row>
    <row r="5" spans="2:5" ht="12.75">
      <c r="B5" s="5" t="s">
        <v>66</v>
      </c>
      <c r="C5" s="5" t="s">
        <v>68</v>
      </c>
      <c r="D5" s="5" t="s">
        <v>69</v>
      </c>
      <c r="E5" s="5" t="s">
        <v>69</v>
      </c>
    </row>
    <row r="6" spans="2:5" ht="12.75">
      <c r="B6" s="5" t="s">
        <v>102</v>
      </c>
      <c r="C6" s="5" t="s">
        <v>100</v>
      </c>
      <c r="D6" s="5" t="s">
        <v>103</v>
      </c>
      <c r="E6" s="5" t="s">
        <v>100</v>
      </c>
    </row>
    <row r="7" spans="2:5" ht="12.75">
      <c r="B7" s="5" t="s">
        <v>26</v>
      </c>
      <c r="C7" s="5" t="s">
        <v>26</v>
      </c>
      <c r="D7" s="5" t="s">
        <v>26</v>
      </c>
      <c r="E7" s="5" t="s">
        <v>26</v>
      </c>
    </row>
    <row r="10" spans="1:5" ht="12.75">
      <c r="A10" s="1" t="s">
        <v>8</v>
      </c>
      <c r="B10" s="4">
        <v>86645910.32</v>
      </c>
      <c r="C10" s="4">
        <v>66758308</v>
      </c>
      <c r="D10" s="4">
        <v>324654686.08</v>
      </c>
      <c r="E10" s="4">
        <v>303225466</v>
      </c>
    </row>
    <row r="11" spans="2:5" ht="12.75">
      <c r="B11" s="4"/>
      <c r="C11" s="4"/>
      <c r="D11" s="4"/>
      <c r="E11" s="4"/>
    </row>
    <row r="12" spans="1:5" ht="12.75">
      <c r="A12" s="1" t="s">
        <v>9</v>
      </c>
      <c r="B12" s="4">
        <v>-80759925.62000006</v>
      </c>
      <c r="C12" s="4">
        <v>-58182115</v>
      </c>
      <c r="D12" s="4">
        <v>-295670050.13000005</v>
      </c>
      <c r="E12" s="4">
        <v>-264862365</v>
      </c>
    </row>
    <row r="13" spans="2:5" ht="12.75">
      <c r="B13" s="6"/>
      <c r="C13" s="6"/>
      <c r="D13" s="6"/>
      <c r="E13" s="6"/>
    </row>
    <row r="14" spans="1:5" ht="12.75">
      <c r="A14" s="1" t="s">
        <v>70</v>
      </c>
      <c r="B14" s="4">
        <f>SUM(B10:B12)-1</f>
        <v>5885983.6999999285</v>
      </c>
      <c r="C14" s="4">
        <v>8576193</v>
      </c>
      <c r="D14" s="4">
        <v>28984635.94999993</v>
      </c>
      <c r="E14" s="4">
        <v>38363101</v>
      </c>
    </row>
    <row r="15" spans="2:5" ht="12.75">
      <c r="B15" s="4"/>
      <c r="C15" s="4"/>
      <c r="D15" s="4"/>
      <c r="E15" s="4"/>
    </row>
    <row r="16" spans="1:5" ht="12.75">
      <c r="A16" s="1" t="s">
        <v>10</v>
      </c>
      <c r="B16" s="4">
        <v>548873.95</v>
      </c>
      <c r="C16" s="4">
        <v>240657</v>
      </c>
      <c r="D16" s="4">
        <v>1653056.47</v>
      </c>
      <c r="E16" s="4">
        <v>6873156</v>
      </c>
    </row>
    <row r="17" spans="1:5" ht="12.75">
      <c r="A17" s="1" t="s">
        <v>11</v>
      </c>
      <c r="B17" s="4">
        <v>-2232069.17</v>
      </c>
      <c r="C17" s="4">
        <v>-972637</v>
      </c>
      <c r="D17" s="4">
        <v>-12445471.620000001</v>
      </c>
      <c r="E17" s="4">
        <v>-12067251</v>
      </c>
    </row>
    <row r="18" spans="1:5" ht="12.75">
      <c r="A18" s="1" t="s">
        <v>12</v>
      </c>
      <c r="B18" s="4">
        <v>-61214.29</v>
      </c>
      <c r="C18" s="4">
        <v>-19176</v>
      </c>
      <c r="D18" s="4">
        <v>-201674.41</v>
      </c>
      <c r="E18" s="4">
        <v>-109693</v>
      </c>
    </row>
    <row r="19" spans="2:5" ht="12.75">
      <c r="B19" s="6"/>
      <c r="C19" s="6"/>
      <c r="D19" s="6"/>
      <c r="E19" s="6"/>
    </row>
    <row r="20" spans="1:5" ht="12.75">
      <c r="A20" s="1" t="s">
        <v>13</v>
      </c>
      <c r="B20" s="4">
        <f>SUM(B14:B18)+1</f>
        <v>4141575.1899999287</v>
      </c>
      <c r="C20" s="4">
        <v>7825037</v>
      </c>
      <c r="D20" s="4">
        <v>17990546.389999926</v>
      </c>
      <c r="E20" s="4">
        <v>33059313</v>
      </c>
    </row>
    <row r="21" spans="2:5" ht="12.75">
      <c r="B21" s="4"/>
      <c r="C21" s="4"/>
      <c r="D21" s="4"/>
      <c r="E21" s="4"/>
    </row>
    <row r="22" spans="1:5" ht="12.75">
      <c r="A22" s="1" t="s">
        <v>14</v>
      </c>
      <c r="B22" s="4">
        <v>-3006519.37</v>
      </c>
      <c r="C22" s="4">
        <v>-3516246</v>
      </c>
      <c r="D22" s="4">
        <v>-7612139.35</v>
      </c>
      <c r="E22" s="4">
        <v>-7996619</v>
      </c>
    </row>
    <row r="23" spans="1:5" ht="12.75">
      <c r="A23" s="1" t="s">
        <v>15</v>
      </c>
      <c r="B23" s="4">
        <v>222456.01</v>
      </c>
      <c r="C23" s="4">
        <v>148906</v>
      </c>
      <c r="D23" s="4">
        <v>1210374.5059999998</v>
      </c>
      <c r="E23" s="4">
        <v>195615</v>
      </c>
    </row>
    <row r="24" spans="1:5" ht="12.75">
      <c r="A24" s="1" t="s">
        <v>71</v>
      </c>
      <c r="B24" s="4">
        <v>551179.59</v>
      </c>
      <c r="C24" s="4">
        <v>210160</v>
      </c>
      <c r="D24" s="4">
        <v>1481104.89</v>
      </c>
      <c r="E24" s="4">
        <v>474841</v>
      </c>
    </row>
    <row r="25" spans="2:5" ht="12.75">
      <c r="B25" s="6"/>
      <c r="C25" s="6"/>
      <c r="D25" s="6"/>
      <c r="E25" s="6"/>
    </row>
    <row r="26" spans="1:5" ht="12.75">
      <c r="A26" s="1" t="s">
        <v>72</v>
      </c>
      <c r="B26" s="4">
        <f>SUM(B20:B24)+1</f>
        <v>1908692.4199999287</v>
      </c>
      <c r="C26" s="4">
        <v>4667857</v>
      </c>
      <c r="D26" s="4">
        <v>13069887.435999926</v>
      </c>
      <c r="E26" s="4">
        <v>25733150</v>
      </c>
    </row>
    <row r="27" spans="2:5" ht="12.75">
      <c r="B27" s="4"/>
      <c r="C27" s="4"/>
      <c r="D27" s="4"/>
      <c r="E27" s="4"/>
    </row>
    <row r="28" spans="1:5" ht="12.75">
      <c r="A28" s="1" t="s">
        <v>4</v>
      </c>
      <c r="B28" s="4">
        <v>-3149463.14</v>
      </c>
      <c r="C28" s="4">
        <v>-501957</v>
      </c>
      <c r="D28" s="4">
        <v>-4517258.4</v>
      </c>
      <c r="E28" s="4">
        <v>-5552080</v>
      </c>
    </row>
    <row r="29" spans="2:5" ht="12.75">
      <c r="B29" s="6"/>
      <c r="C29" s="6"/>
      <c r="D29" s="6"/>
      <c r="E29" s="6"/>
    </row>
    <row r="30" spans="1:5" ht="12.75">
      <c r="A30" s="15" t="s">
        <v>130</v>
      </c>
      <c r="B30" s="4">
        <f>SUM(B26:B28)</f>
        <v>-1240770.7200000715</v>
      </c>
      <c r="C30" s="4">
        <v>4165900</v>
      </c>
      <c r="D30" s="4">
        <v>8552629.035999926</v>
      </c>
      <c r="E30" s="4">
        <v>20181070</v>
      </c>
    </row>
    <row r="31" spans="2:5" ht="12.75">
      <c r="B31" s="4"/>
      <c r="C31" s="4"/>
      <c r="D31" s="4"/>
      <c r="E31" s="4"/>
    </row>
    <row r="32" spans="1:5" ht="12.75">
      <c r="A32" s="1" t="s">
        <v>7</v>
      </c>
      <c r="B32" s="4">
        <v>0</v>
      </c>
      <c r="C32" s="4">
        <v>0</v>
      </c>
      <c r="D32" s="4">
        <v>4</v>
      </c>
      <c r="E32" s="4">
        <v>0</v>
      </c>
    </row>
    <row r="33" spans="2:5" ht="12.75">
      <c r="B33" s="4"/>
      <c r="C33" s="4"/>
      <c r="D33" s="4"/>
      <c r="E33" s="4"/>
    </row>
    <row r="34" spans="1:5" ht="12.75">
      <c r="A34" s="1" t="s">
        <v>37</v>
      </c>
      <c r="B34" s="4">
        <v>0</v>
      </c>
      <c r="C34" s="4">
        <v>0</v>
      </c>
      <c r="D34" s="4">
        <v>0</v>
      </c>
      <c r="E34" s="4">
        <v>-2395461</v>
      </c>
    </row>
    <row r="35" spans="2:5" ht="12.75">
      <c r="B35" s="4"/>
      <c r="C35" s="4"/>
      <c r="D35" s="4"/>
      <c r="E35" s="4"/>
    </row>
    <row r="36" spans="1:5" ht="13.5" thickBot="1">
      <c r="A36" s="15" t="s">
        <v>131</v>
      </c>
      <c r="B36" s="7">
        <f>SUM(B30:B34)</f>
        <v>-1240770.7200000715</v>
      </c>
      <c r="C36" s="7">
        <v>4165900</v>
      </c>
      <c r="D36" s="7">
        <v>8552633.035999926</v>
      </c>
      <c r="E36" s="7">
        <v>17785609</v>
      </c>
    </row>
    <row r="37" ht="13.5" thickTop="1"/>
    <row r="39" spans="1:5" ht="12.75">
      <c r="A39" s="15" t="s">
        <v>133</v>
      </c>
      <c r="B39" s="17" t="s">
        <v>135</v>
      </c>
      <c r="C39" s="22" t="s">
        <v>127</v>
      </c>
      <c r="D39" s="17" t="s">
        <v>129</v>
      </c>
      <c r="E39" s="22" t="s">
        <v>110</v>
      </c>
    </row>
    <row r="40" spans="1:5" ht="12.75">
      <c r="A40" s="15" t="s">
        <v>134</v>
      </c>
      <c r="B40" s="26" t="s">
        <v>126</v>
      </c>
      <c r="C40" s="26" t="s">
        <v>126</v>
      </c>
      <c r="D40" s="26" t="s">
        <v>126</v>
      </c>
      <c r="E40" s="26" t="s">
        <v>126</v>
      </c>
    </row>
    <row r="44" ht="12.75">
      <c r="A44" s="1" t="s">
        <v>73</v>
      </c>
    </row>
    <row r="45" ht="12.75">
      <c r="A45" s="1" t="s">
        <v>65</v>
      </c>
    </row>
  </sheetData>
  <printOptions/>
  <pageMargins left="0.48" right="0.27" top="0.47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5">
      <selection activeCell="A32" sqref="A32"/>
    </sheetView>
  </sheetViews>
  <sheetFormatPr defaultColWidth="9.140625" defaultRowHeight="12.75"/>
  <cols>
    <col min="1" max="1" width="42.28125" style="0" customWidth="1"/>
    <col min="2" max="2" width="13.8515625" style="0" customWidth="1"/>
    <col min="3" max="3" width="2.28125" style="0" customWidth="1"/>
    <col min="4" max="4" width="13.140625" style="0" customWidth="1"/>
  </cols>
  <sheetData>
    <row r="1" ht="12.75">
      <c r="A1" s="8" t="s">
        <v>0</v>
      </c>
    </row>
    <row r="2" ht="12.75">
      <c r="A2" s="8" t="s">
        <v>104</v>
      </c>
    </row>
    <row r="4" spans="2:4" ht="12.75">
      <c r="B4" s="5" t="s">
        <v>105</v>
      </c>
      <c r="C4" s="5"/>
      <c r="D4" s="5" t="s">
        <v>74</v>
      </c>
    </row>
    <row r="5" spans="2:4" ht="12.75">
      <c r="B5" s="5" t="s">
        <v>26</v>
      </c>
      <c r="C5" s="5"/>
      <c r="D5" s="5" t="s">
        <v>26</v>
      </c>
    </row>
    <row r="7" spans="1:4" ht="12.75">
      <c r="A7" s="8" t="s">
        <v>75</v>
      </c>
      <c r="B7" s="4">
        <v>51745426.68</v>
      </c>
      <c r="C7" s="4"/>
      <c r="D7" s="4">
        <v>56421220</v>
      </c>
    </row>
    <row r="8" spans="1:4" ht="12.75">
      <c r="A8" s="8"/>
      <c r="B8" s="4"/>
      <c r="C8" s="4"/>
      <c r="D8" s="4"/>
    </row>
    <row r="9" spans="1:4" ht="12.75">
      <c r="A9" s="8" t="s">
        <v>17</v>
      </c>
      <c r="B9" s="4">
        <v>1299640.11</v>
      </c>
      <c r="C9" s="4"/>
      <c r="D9" s="4">
        <v>143946</v>
      </c>
    </row>
    <row r="10" spans="1:4" ht="12.75">
      <c r="A10" s="8"/>
      <c r="B10" s="4"/>
      <c r="C10" s="4"/>
      <c r="D10" s="4"/>
    </row>
    <row r="11" spans="1:4" ht="12.75">
      <c r="A11" s="8" t="s">
        <v>76</v>
      </c>
      <c r="B11" s="4">
        <v>255393.5</v>
      </c>
      <c r="C11" s="4"/>
      <c r="D11" s="4">
        <v>255394</v>
      </c>
    </row>
    <row r="12" spans="1:4" ht="12.75">
      <c r="A12" s="8"/>
      <c r="B12" s="4"/>
      <c r="C12" s="4"/>
      <c r="D12" s="4"/>
    </row>
    <row r="13" spans="1:4" ht="12.75">
      <c r="A13" s="8" t="s">
        <v>128</v>
      </c>
      <c r="B13" s="4">
        <v>61520</v>
      </c>
      <c r="C13" s="4"/>
      <c r="D13" s="4">
        <v>0</v>
      </c>
    </row>
    <row r="14" ht="12.75">
      <c r="A14" s="8"/>
    </row>
    <row r="15" spans="1:4" ht="12.75">
      <c r="A15" s="8" t="s">
        <v>77</v>
      </c>
      <c r="B15" s="4"/>
      <c r="C15" s="4"/>
      <c r="D15" s="4"/>
    </row>
    <row r="16" spans="1:4" ht="12.75">
      <c r="A16" t="s">
        <v>78</v>
      </c>
      <c r="B16" s="10">
        <v>6364064.14</v>
      </c>
      <c r="C16" s="4"/>
      <c r="D16" s="10">
        <v>11072951</v>
      </c>
    </row>
    <row r="17" spans="1:4" ht="12.75">
      <c r="A17" t="s">
        <v>42</v>
      </c>
      <c r="B17" s="11">
        <v>264540.85</v>
      </c>
      <c r="C17" s="4"/>
      <c r="D17" s="11">
        <v>533942</v>
      </c>
    </row>
    <row r="18" spans="1:4" ht="12.75">
      <c r="A18" t="s">
        <v>41</v>
      </c>
      <c r="B18" s="11">
        <v>102994199.97000001</v>
      </c>
      <c r="C18" s="4"/>
      <c r="D18" s="11">
        <v>91891767</v>
      </c>
    </row>
    <row r="19" spans="1:4" ht="12.75">
      <c r="A19" t="s">
        <v>79</v>
      </c>
      <c r="B19" s="11">
        <v>100356154.78</v>
      </c>
      <c r="C19" s="4"/>
      <c r="D19" s="11">
        <v>81802824</v>
      </c>
    </row>
    <row r="20" spans="1:4" ht="12.75">
      <c r="A20" t="s">
        <v>80</v>
      </c>
      <c r="B20" s="11">
        <v>5724977.32</v>
      </c>
      <c r="C20" s="4"/>
      <c r="D20" s="11">
        <v>4207054</v>
      </c>
    </row>
    <row r="21" spans="1:4" ht="12.75">
      <c r="A21" t="s">
        <v>81</v>
      </c>
      <c r="B21" s="11">
        <v>50288725.19</v>
      </c>
      <c r="C21" s="4"/>
      <c r="D21" s="11">
        <v>34720963</v>
      </c>
    </row>
    <row r="22" spans="1:4" ht="12.75">
      <c r="A22" t="s">
        <v>18</v>
      </c>
      <c r="B22" s="11">
        <v>4568116.39</v>
      </c>
      <c r="C22" s="4"/>
      <c r="D22" s="11">
        <v>7486321</v>
      </c>
    </row>
    <row r="23" spans="2:4" ht="12.75">
      <c r="B23" s="12">
        <v>270560777.64</v>
      </c>
      <c r="C23" s="4"/>
      <c r="D23" s="12">
        <v>231715822</v>
      </c>
    </row>
    <row r="24" spans="2:4" ht="12.75">
      <c r="B24" s="4"/>
      <c r="C24" s="4"/>
      <c r="D24" s="4"/>
    </row>
    <row r="25" spans="1:4" ht="12.75">
      <c r="A25" s="8" t="s">
        <v>82</v>
      </c>
      <c r="B25" s="4"/>
      <c r="C25" s="4"/>
      <c r="D25" s="4"/>
    </row>
    <row r="26" spans="1:4" ht="12.75">
      <c r="A26" t="s">
        <v>83</v>
      </c>
      <c r="B26" s="10">
        <v>63255622.28999998</v>
      </c>
      <c r="C26" s="4"/>
      <c r="D26" s="10">
        <v>46346358</v>
      </c>
    </row>
    <row r="27" spans="1:4" ht="12.75">
      <c r="A27" t="s">
        <v>84</v>
      </c>
      <c r="B27" s="11">
        <v>13255683.280000001</v>
      </c>
      <c r="C27" s="4"/>
      <c r="D27" s="11">
        <v>5728878</v>
      </c>
    </row>
    <row r="28" spans="1:4" ht="12.75">
      <c r="A28" t="s">
        <v>85</v>
      </c>
      <c r="B28" s="11">
        <v>6183998.6899999995</v>
      </c>
      <c r="C28" s="4"/>
      <c r="D28" s="11">
        <v>8781586</v>
      </c>
    </row>
    <row r="29" spans="1:4" ht="12.75">
      <c r="A29" t="s">
        <v>86</v>
      </c>
      <c r="B29" s="11">
        <v>108874786.75999999</v>
      </c>
      <c r="C29" s="4"/>
      <c r="D29" s="11">
        <v>98369403</v>
      </c>
    </row>
    <row r="30" spans="1:4" ht="12.75">
      <c r="A30" t="s">
        <v>2</v>
      </c>
      <c r="B30" s="11">
        <v>194647</v>
      </c>
      <c r="C30" s="4"/>
      <c r="D30" s="11">
        <v>14647</v>
      </c>
    </row>
    <row r="31" spans="1:4" ht="12.75">
      <c r="A31" t="s">
        <v>3</v>
      </c>
      <c r="B31" s="11">
        <v>1525</v>
      </c>
      <c r="C31" s="4"/>
      <c r="D31" s="11">
        <v>0</v>
      </c>
    </row>
    <row r="32" spans="1:4" ht="12.75">
      <c r="A32" t="s">
        <v>4</v>
      </c>
      <c r="B32" s="11">
        <v>5929704.660000001</v>
      </c>
      <c r="C32" s="4"/>
      <c r="D32" s="11">
        <v>5922100</v>
      </c>
    </row>
    <row r="33" spans="2:4" ht="12.75">
      <c r="B33" s="12">
        <v>197695967.67999998</v>
      </c>
      <c r="C33" s="4"/>
      <c r="D33" s="12">
        <v>165162972</v>
      </c>
    </row>
    <row r="34" spans="2:4" ht="12.75">
      <c r="B34" s="4"/>
      <c r="C34" s="4"/>
      <c r="D34" s="4"/>
    </row>
    <row r="35" spans="1:4" ht="12.75">
      <c r="A35" t="s">
        <v>87</v>
      </c>
      <c r="B35" s="4">
        <v>72864809.96000001</v>
      </c>
      <c r="C35" s="4"/>
      <c r="D35" s="4">
        <v>66552850</v>
      </c>
    </row>
    <row r="36" spans="2:4" ht="12.75">
      <c r="B36" s="4"/>
      <c r="C36" s="4"/>
      <c r="D36" s="4"/>
    </row>
    <row r="37" spans="2:4" ht="13.5" thickBot="1">
      <c r="B37" s="7">
        <v>126226791.25</v>
      </c>
      <c r="C37" s="4"/>
      <c r="D37" s="7">
        <v>123373410</v>
      </c>
    </row>
    <row r="38" spans="2:4" ht="13.5" thickTop="1">
      <c r="B38" s="4"/>
      <c r="C38" s="4"/>
      <c r="D38" s="4"/>
    </row>
    <row r="39" spans="2:4" ht="12.75">
      <c r="B39" s="4"/>
      <c r="C39" s="4"/>
      <c r="D39" s="4"/>
    </row>
    <row r="40" spans="1:4" ht="12.75">
      <c r="A40" t="s">
        <v>88</v>
      </c>
      <c r="B40" s="4">
        <v>70000000</v>
      </c>
      <c r="C40" s="4"/>
      <c r="D40" s="4">
        <v>70000000</v>
      </c>
    </row>
    <row r="41" spans="1:4" ht="12.75">
      <c r="A41" t="s">
        <v>89</v>
      </c>
      <c r="B41" s="4">
        <v>12885471.22</v>
      </c>
      <c r="C41" s="4"/>
      <c r="D41" s="4">
        <v>12885471</v>
      </c>
    </row>
    <row r="42" spans="1:4" ht="12.75">
      <c r="A42" t="s">
        <v>6</v>
      </c>
      <c r="B42" s="4">
        <v>16540657.11</v>
      </c>
      <c r="C42" s="4"/>
      <c r="D42" s="4">
        <v>16540657</v>
      </c>
    </row>
    <row r="43" spans="1:4" ht="12.75">
      <c r="A43" t="s">
        <v>90</v>
      </c>
      <c r="B43" s="6">
        <v>20034544.35</v>
      </c>
      <c r="C43" s="4"/>
      <c r="D43" s="6">
        <v>13231911</v>
      </c>
    </row>
    <row r="44" spans="1:4" ht="12.75">
      <c r="A44" t="s">
        <v>91</v>
      </c>
      <c r="B44" s="4">
        <v>119460671.68</v>
      </c>
      <c r="C44" s="4"/>
      <c r="D44" s="4">
        <v>112658039</v>
      </c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1:4" ht="12.75">
      <c r="A47" t="s">
        <v>92</v>
      </c>
      <c r="B47" s="4">
        <v>3921830</v>
      </c>
      <c r="C47" s="4"/>
      <c r="D47" s="4">
        <v>3101830</v>
      </c>
    </row>
    <row r="48" spans="1:4" ht="12.75">
      <c r="A48" t="s">
        <v>57</v>
      </c>
      <c r="B48" s="4">
        <v>2473094.67</v>
      </c>
      <c r="C48" s="4"/>
      <c r="D48" s="4">
        <v>6911166</v>
      </c>
    </row>
    <row r="49" spans="1:4" ht="12.75">
      <c r="A49" t="s">
        <v>93</v>
      </c>
      <c r="B49" s="4">
        <v>371193.9</v>
      </c>
      <c r="C49" s="4"/>
      <c r="D49" s="4">
        <v>702375</v>
      </c>
    </row>
    <row r="50" spans="2:4" ht="12.75">
      <c r="B50" s="4"/>
      <c r="C50" s="4"/>
      <c r="D50" s="4"/>
    </row>
    <row r="51" spans="2:4" ht="13.5" thickBot="1">
      <c r="B51" s="7">
        <v>126226791.25000001</v>
      </c>
      <c r="C51" s="4"/>
      <c r="D51" s="7">
        <v>123373410</v>
      </c>
    </row>
    <row r="52" ht="13.5" thickTop="1"/>
    <row r="54" spans="1:4" ht="12.75">
      <c r="A54" t="s">
        <v>94</v>
      </c>
      <c r="B54" s="13">
        <v>1.705702166857143</v>
      </c>
      <c r="C54" s="4"/>
      <c r="D54" s="13">
        <v>1.6094005571428571</v>
      </c>
    </row>
    <row r="57" ht="12.75">
      <c r="A57" t="s">
        <v>95</v>
      </c>
    </row>
    <row r="58" ht="12.75">
      <c r="A58" t="s">
        <v>96</v>
      </c>
    </row>
  </sheetData>
  <printOptions/>
  <pageMargins left="0.75" right="0.75" top="0.31" bottom="0.16" header="0.24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TRC</cp:lastModifiedBy>
  <cp:lastPrinted>2004-02-26T07:58:07Z</cp:lastPrinted>
  <dcterms:created xsi:type="dcterms:W3CDTF">2004-01-12T03:42:55Z</dcterms:created>
  <dcterms:modified xsi:type="dcterms:W3CDTF">2004-03-29T07:37:33Z</dcterms:modified>
  <cp:category/>
  <cp:version/>
  <cp:contentType/>
  <cp:contentStatus/>
</cp:coreProperties>
</file>